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filterPrivacy="1" defaultThemeVersion="124226"/>
  <xr:revisionPtr revIDLastSave="0" documentId="13_ncr:1_{5BB0A891-72E5-469C-A3E9-B6D254489F7E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G51" i="1" l="1"/>
  <c r="N51" i="1" s="1"/>
  <c r="G48" i="1"/>
  <c r="K47" i="1"/>
  <c r="K46" i="1"/>
  <c r="K43" i="1"/>
  <c r="G43" i="1"/>
  <c r="N43" i="1" s="1"/>
  <c r="K36" i="1"/>
  <c r="G25" i="1"/>
  <c r="K16" i="1"/>
  <c r="N14" i="1" l="1"/>
  <c r="N15" i="1"/>
  <c r="N16" i="1"/>
  <c r="N17" i="1"/>
  <c r="N18" i="1"/>
  <c r="N19" i="1"/>
  <c r="N20" i="1"/>
  <c r="N21" i="1"/>
  <c r="N22" i="1"/>
  <c r="G13" i="1"/>
  <c r="N13" i="1" s="1"/>
  <c r="N55" i="1" l="1"/>
  <c r="N45" i="1"/>
  <c r="N46" i="1"/>
  <c r="N47" i="1"/>
  <c r="N48" i="1"/>
  <c r="N49" i="1"/>
  <c r="N50" i="1"/>
  <c r="N52" i="1"/>
  <c r="N53" i="1"/>
  <c r="N54" i="1"/>
  <c r="N44" i="1"/>
  <c r="N35" i="1"/>
  <c r="N36" i="1"/>
  <c r="N37" i="1"/>
  <c r="N38" i="1"/>
  <c r="N39" i="1"/>
  <c r="N40" i="1"/>
  <c r="N41" i="1"/>
  <c r="N42" i="1"/>
  <c r="N34" i="1"/>
  <c r="N24" i="1"/>
  <c r="N25" i="1"/>
  <c r="N26" i="1"/>
  <c r="N27" i="1"/>
  <c r="N28" i="1"/>
  <c r="N29" i="1"/>
  <c r="N30" i="1"/>
  <c r="N31" i="1"/>
  <c r="N32" i="1"/>
  <c r="N33" i="1"/>
  <c r="N23" i="1"/>
</calcChain>
</file>

<file path=xl/sharedStrings.xml><?xml version="1.0" encoding="utf-8"?>
<sst xmlns="http://schemas.openxmlformats.org/spreadsheetml/2006/main" count="200" uniqueCount="98">
  <si>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</si>
  <si>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</si>
  <si>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</si>
  <si>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</si>
  <si>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</si>
  <si>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</si>
  <si>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</si>
  <si>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</si>
  <si>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</si>
  <si>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</si>
  <si>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</si>
  <si>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</si>
  <si>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</si>
  <si>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</si>
  <si>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</si>
  <si>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</si>
  <si>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</si>
  <si>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</si>
  <si>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</si>
  <si>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</si>
  <si>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Prof. Dr.</t>
  </si>
  <si>
    <t>Erdal KENDÜZLER</t>
  </si>
  <si>
    <t>Songül ŞEN GÜRSOY</t>
  </si>
  <si>
    <t>İsmail KAYAĞİL</t>
  </si>
  <si>
    <t>Fatma TOMUL</t>
  </si>
  <si>
    <t>Fatih Mehmet EMEN</t>
  </si>
  <si>
    <t>Zafer GÖLEN</t>
  </si>
  <si>
    <t>Hasan BABACAN</t>
  </si>
  <si>
    <t>Deniz İNNAL</t>
  </si>
  <si>
    <t>Tamer ALBAYRAK</t>
  </si>
  <si>
    <t>Ahmet ÇİÇEK</t>
  </si>
  <si>
    <t>Hüseyin TUNA</t>
  </si>
  <si>
    <t>Doç. Dr.</t>
  </si>
  <si>
    <t>Yasin ARSLAN</t>
  </si>
  <si>
    <t>Nurettin KÖRÖZLÜ</t>
  </si>
  <si>
    <t>Abidin TEMİZER</t>
  </si>
  <si>
    <t>Mim Sertaç TÜMTAŞ</t>
  </si>
  <si>
    <t>Cem ERGUN</t>
  </si>
  <si>
    <t>Asuman PEKGÖZ</t>
  </si>
  <si>
    <t>İlker YİĞİT</t>
  </si>
  <si>
    <t xml:space="preserve">Prof. Dr. </t>
  </si>
  <si>
    <t>İskender GÜLLE</t>
  </si>
  <si>
    <t>Fen Bilimleri ve Matematik</t>
  </si>
  <si>
    <t>Sosyal, Beşeri ve İdari Bilimler</t>
  </si>
  <si>
    <t>Prof.Dr</t>
  </si>
  <si>
    <t xml:space="preserve">Fen Bilimleri ve Matematik </t>
  </si>
  <si>
    <t xml:space="preserve">Mühendislik </t>
  </si>
  <si>
    <t>Halil Zeki GÖK</t>
  </si>
  <si>
    <t>Fatma GÖDE</t>
  </si>
  <si>
    <t>Rıdvan KARAPINAR</t>
  </si>
  <si>
    <t xml:space="preserve"> Fen Bilimleri ve Matematik T.A </t>
  </si>
  <si>
    <t xml:space="preserve">Doç. Dr. </t>
  </si>
  <si>
    <t>Yaşar GÖK</t>
  </si>
  <si>
    <t>Sadık ÇOĞAL</t>
  </si>
  <si>
    <t>Hale SEÇİLMİŞ CANBAY</t>
  </si>
  <si>
    <t xml:space="preserve">Doç.Dr. </t>
  </si>
  <si>
    <t>Kadriye TÜRKAN</t>
  </si>
  <si>
    <t>Filoloji</t>
  </si>
  <si>
    <t>Sevilay ÖZER</t>
  </si>
  <si>
    <t>Mehmet Ali KARAMAN</t>
  </si>
  <si>
    <t>F. Eray DÖKÜ</t>
  </si>
  <si>
    <t xml:space="preserve"> Doç.Dr.</t>
  </si>
  <si>
    <t xml:space="preserve"> Erol KAPLUHAN</t>
  </si>
  <si>
    <t xml:space="preserve">Sosyal Beşeri ve İdari Bilimler </t>
  </si>
  <si>
    <t xml:space="preserve">Dr. Öğr. Üyesi </t>
  </si>
  <si>
    <t>Yasemin APALI</t>
  </si>
  <si>
    <t>Canan GÖNÜLLÜ</t>
  </si>
  <si>
    <t xml:space="preserve">Meral TİMURTURKAN </t>
  </si>
  <si>
    <t>Büşra AKTAŞ MANSUROĞLU</t>
  </si>
  <si>
    <t>Ezgi DEMİREL</t>
  </si>
  <si>
    <t>Himmet BÜKE</t>
  </si>
  <si>
    <t>Canan Olpak KOÇ</t>
  </si>
  <si>
    <t>Utku GÜRDAL</t>
  </si>
  <si>
    <t>Ahmet İhsan AYTEK</t>
  </si>
  <si>
    <t>Sosyal, Beşeri İdari Bilimler</t>
  </si>
  <si>
    <t>Ali ÇELİK</t>
  </si>
  <si>
    <t>Mehmet GÜNAY</t>
  </si>
  <si>
    <t xml:space="preserve">Arş. Gör. Dr. </t>
  </si>
  <si>
    <t>Alper Yener YAVUZ</t>
  </si>
  <si>
    <t>13- Fen Edebiyat Fakültesi Birim Akademik Teşvik Başvuru ve İnceleme Komisyonu İcmal Listesinin Görüşülmesi.</t>
  </si>
  <si>
    <t>Siğnem ÖNEY BİROL</t>
  </si>
  <si>
    <t>1-26</t>
  </si>
  <si>
    <t xml:space="preserve">546933 eser noda yayın kurulu eksik, 547831 SSCI yayını alan indeksi olarak kabul edilmiştir. </t>
  </si>
  <si>
    <t xml:space="preserve">Dosya usulüne uygun hazırlanmadığı için değerlendirilmemiştir. </t>
  </si>
  <si>
    <t>PY</t>
  </si>
  <si>
    <t xml:space="preserve">3859888 nolu eserin indeks belgesi yoktur. </t>
  </si>
  <si>
    <t xml:space="preserve">Yönetmeliğin 7/2 maddesi gereğince proje kabul edilmemiştir. </t>
  </si>
  <si>
    <t xml:space="preserve">Yayınında eser no bulunulmaması nedeniyle değerlendirilmemiştir. </t>
  </si>
  <si>
    <t xml:space="preserve">4391448 nolu eserde indeks bilgisi yoktur. </t>
  </si>
  <si>
    <t xml:space="preserve">Atıfların olduğu kitap yayınevi kabul edilen tanınmış uluslararası yayınevleri arasında bulunmamaktadır. </t>
  </si>
  <si>
    <t xml:space="preserve">Kitap sözleşmesi/Yayınevinden yada editörden gelen davet mektubu gibi evraklar bulunmadığı için değerlendirlmemiştir. </t>
  </si>
  <si>
    <t xml:space="preserve">6485629 nolu eser ile 5999323,4066235 ve 6486799 nolu eserler ve yapılan atıflar Yönetmeliğin 7/4 maddesi gereğince uluslararası dergi statüsünde değildir. </t>
  </si>
  <si>
    <t xml:space="preserve">3751528,4191232,4437183,4437189,3567382,2922544,2582632, nolu atıfın olduğu dergiler alan indeksinde taranmıyor. </t>
  </si>
  <si>
    <t xml:space="preserve">6264002 nolu eser için davet mektubu veya sözleşme bulunbmamaktadır. </t>
  </si>
  <si>
    <t xml:space="preserve">6264002 nolu eser için beş yıldır yayınlandığını gösterir belge yoktur. </t>
  </si>
  <si>
    <t xml:space="preserve">6829530 ve 6508000 nolu eserler için davet yazısı-sözleşmesi yoktur. </t>
  </si>
  <si>
    <t>6658366,6658313,6658334,6140775 nolu eserler için sözleşme- davet yazısı bulunmamaktadır.</t>
  </si>
  <si>
    <t xml:space="preserve">Dosya hazırlama usulüne uygun hazırlanmadığı için değerlendirlmemiştir.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</si>
</sst>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3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/>
    </xf>
    <xf numFmtId="0" fontId="4" fillId="0" borderId="27" xfId="0" applyNumberFormat="1" applyFont="1" applyBorder="1" applyAlignment="1">
      <alignment horizontal="center"/>
    </xf>
    <xf numFmtId="0" fontId="4" fillId="0" borderId="28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/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top" wrapText="1"/>
    </xf>
    <xf numFmtId="0" fontId="4" fillId="0" borderId="25" xfId="0" applyFont="1" applyBorder="1" applyAlignment="1">
      <alignment horizontal="center" vertical="center" wrapText="1"/>
    </xf>
    <xf numFmtId="2" fontId="4" fillId="0" borderId="28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 textRotation="90" wrapText="1"/>
    </xf>
    <xf numFmtId="0" fontId="2" fillId="0" borderId="14" xfId="0" applyNumberFormat="1" applyFont="1" applyBorder="1" applyAlignment="1">
      <alignment horizontal="center" vertical="center" textRotation="90" wrapText="1"/>
    </xf>
    <xf numFmtId="0" fontId="2" fillId="0" borderId="19" xfId="0" applyNumberFormat="1" applyFont="1" applyBorder="1" applyAlignment="1">
      <alignment horizontal="center" vertical="center" textRotation="90" wrapText="1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topLeftCell="A32" zoomScaleNormal="100" workbookViewId="0">
      <selection activeCell="M82" sqref="M82"/>
    </sheetView>
  </sheetViews>
  <sheetFormatPr defaultRowHeight="12" x14ac:dyDescent="0.2"/>
  <cols>
    <col min="1" max="1" width="3.140625" style="51" customWidth="1"/>
    <col min="2" max="2" width="12.85546875" style="51" customWidth="1"/>
    <col min="3" max="3" width="23.28515625" style="51" customWidth="1"/>
    <col min="4" max="4" width="25.28515625" style="51" customWidth="1"/>
    <col min="5" max="5" width="4.5703125" style="51" customWidth="1"/>
    <col min="6" max="6" width="4.28515625" style="51" customWidth="1"/>
    <col min="7" max="7" width="7.5703125" style="51" customWidth="1"/>
    <col min="8" max="9" width="5.140625" style="51" customWidth="1"/>
    <col min="10" max="10" width="4.140625" style="51" customWidth="1"/>
    <col min="11" max="11" width="8" style="51" customWidth="1"/>
    <col min="12" max="12" width="4.42578125" style="51" customWidth="1"/>
    <col min="13" max="13" width="4.85546875" style="51" customWidth="1"/>
    <col min="14" max="14" width="10.140625" style="1" customWidth="1"/>
    <col min="15" max="15" width="4.85546875" style="24" customWidth="1"/>
    <col min="16" max="16384" width="9.140625" style="24"/>
  </cols>
  <sheetData>
    <row r="1" spans="1:16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6" x14ac:dyDescent="0.2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6" x14ac:dyDescent="0.2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6" ht="10.5" customHeight="1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6" ht="12.75" thickBot="1" x14ac:dyDescent="0.25">
      <c r="A5" s="57" t="s">
        <v>2</v>
      </c>
      <c r="B5" s="58"/>
      <c r="C5" s="59"/>
      <c r="D5" s="57" t="s">
        <v>3</v>
      </c>
      <c r="E5" s="58"/>
      <c r="F5" s="58"/>
      <c r="G5" s="60"/>
      <c r="H5" s="61" t="s">
        <v>4</v>
      </c>
      <c r="I5" s="62"/>
      <c r="J5" s="62"/>
      <c r="K5" s="62"/>
      <c r="L5" s="62"/>
      <c r="M5" s="62"/>
      <c r="N5" s="63"/>
    </row>
    <row r="6" spans="1:16" ht="12.75" thickBot="1" x14ac:dyDescent="0.25">
      <c r="A6" s="73">
        <v>44222</v>
      </c>
      <c r="B6" s="74"/>
      <c r="C6" s="75"/>
      <c r="D6" s="76">
        <v>6</v>
      </c>
      <c r="E6" s="74"/>
      <c r="F6" s="74"/>
      <c r="G6" s="77"/>
      <c r="H6" s="67" t="s">
        <v>81</v>
      </c>
      <c r="I6" s="68"/>
      <c r="J6" s="68"/>
      <c r="K6" s="68"/>
      <c r="L6" s="68"/>
      <c r="M6" s="68"/>
      <c r="N6" s="69"/>
    </row>
    <row r="7" spans="1:16" ht="9.75" customHeight="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6" x14ac:dyDescent="0.2">
      <c r="A8" s="78" t="s">
        <v>79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spans="1:16" ht="8.25" customHeight="1" thickBot="1" x14ac:dyDescent="0.25">
      <c r="A9" s="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5"/>
    </row>
    <row r="10" spans="1:16" ht="15" customHeight="1" x14ac:dyDescent="0.2">
      <c r="A10" s="79" t="s">
        <v>5</v>
      </c>
      <c r="B10" s="64" t="s">
        <v>6</v>
      </c>
      <c r="C10" s="64" t="s">
        <v>7</v>
      </c>
      <c r="D10" s="64" t="s">
        <v>19</v>
      </c>
      <c r="E10" s="64" t="s">
        <v>8</v>
      </c>
      <c r="F10" s="64" t="s">
        <v>9</v>
      </c>
      <c r="G10" s="64" t="s">
        <v>10</v>
      </c>
      <c r="H10" s="64" t="s">
        <v>11</v>
      </c>
      <c r="I10" s="64" t="s">
        <v>12</v>
      </c>
      <c r="J10" s="64" t="s">
        <v>13</v>
      </c>
      <c r="K10" s="64" t="s">
        <v>14</v>
      </c>
      <c r="L10" s="64" t="s">
        <v>15</v>
      </c>
      <c r="M10" s="64" t="s">
        <v>16</v>
      </c>
      <c r="N10" s="70" t="s">
        <v>17</v>
      </c>
    </row>
    <row r="11" spans="1:16" x14ac:dyDescent="0.2">
      <c r="A11" s="80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71"/>
    </row>
    <row r="12" spans="1:16" ht="72" customHeight="1" thickBot="1" x14ac:dyDescent="0.25">
      <c r="A12" s="81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72"/>
      <c r="P12" s="26"/>
    </row>
    <row r="13" spans="1:16" ht="17.100000000000001" customHeight="1" thickBot="1" x14ac:dyDescent="0.25">
      <c r="A13" s="6">
        <v>1</v>
      </c>
      <c r="B13" s="14" t="s">
        <v>40</v>
      </c>
      <c r="C13" s="27" t="s">
        <v>41</v>
      </c>
      <c r="D13" s="14" t="s">
        <v>42</v>
      </c>
      <c r="E13" s="28"/>
      <c r="F13" s="28"/>
      <c r="G13" s="28">
        <f>8.175-0.745</f>
        <v>7.4300000000000006</v>
      </c>
      <c r="H13" s="28"/>
      <c r="I13" s="28"/>
      <c r="J13" s="28"/>
      <c r="K13" s="28">
        <v>27.15</v>
      </c>
      <c r="L13" s="28"/>
      <c r="M13" s="29"/>
      <c r="N13" s="30">
        <f>SUM(E13:M13)</f>
        <v>34.58</v>
      </c>
      <c r="P13" s="9"/>
    </row>
    <row r="14" spans="1:16" ht="17.100000000000001" customHeight="1" x14ac:dyDescent="0.2">
      <c r="A14" s="7">
        <v>2</v>
      </c>
      <c r="B14" s="15" t="s">
        <v>40</v>
      </c>
      <c r="C14" s="31" t="s">
        <v>29</v>
      </c>
      <c r="D14" s="15" t="s">
        <v>42</v>
      </c>
      <c r="E14" s="32">
        <v>0</v>
      </c>
      <c r="F14" s="32"/>
      <c r="G14" s="32"/>
      <c r="H14" s="32"/>
      <c r="I14" s="32"/>
      <c r="J14" s="32"/>
      <c r="K14" s="32">
        <v>0</v>
      </c>
      <c r="L14" s="32"/>
      <c r="M14" s="33"/>
      <c r="N14" s="30">
        <f>SUM(E14:M14)</f>
        <v>0</v>
      </c>
      <c r="O14" s="24" t="s">
        <v>84</v>
      </c>
      <c r="P14" s="9"/>
    </row>
    <row r="15" spans="1:16" ht="17.100000000000001" customHeight="1" x14ac:dyDescent="0.2">
      <c r="A15" s="7">
        <v>3</v>
      </c>
      <c r="B15" s="15" t="s">
        <v>40</v>
      </c>
      <c r="C15" s="31" t="s">
        <v>28</v>
      </c>
      <c r="D15" s="15" t="s">
        <v>42</v>
      </c>
      <c r="E15" s="32"/>
      <c r="F15" s="32"/>
      <c r="G15" s="32">
        <v>26.85</v>
      </c>
      <c r="H15" s="32"/>
      <c r="I15" s="32"/>
      <c r="J15" s="32"/>
      <c r="K15" s="32">
        <v>30</v>
      </c>
      <c r="L15" s="32"/>
      <c r="M15" s="33"/>
      <c r="N15" s="34">
        <f t="shared" ref="N15:N22" si="0">SUM(E15:M15)</f>
        <v>56.85</v>
      </c>
      <c r="P15" s="9"/>
    </row>
    <row r="16" spans="1:16" ht="17.100000000000001" customHeight="1" x14ac:dyDescent="0.2">
      <c r="A16" s="7">
        <v>4</v>
      </c>
      <c r="B16" s="15" t="s">
        <v>40</v>
      </c>
      <c r="C16" s="31" t="s">
        <v>27</v>
      </c>
      <c r="D16" s="15" t="s">
        <v>43</v>
      </c>
      <c r="E16" s="32"/>
      <c r="F16" s="32"/>
      <c r="G16" s="32">
        <v>30</v>
      </c>
      <c r="H16" s="32"/>
      <c r="I16" s="32"/>
      <c r="J16" s="32"/>
      <c r="K16" s="32">
        <f>23.4-0.6</f>
        <v>22.799999999999997</v>
      </c>
      <c r="L16" s="32"/>
      <c r="M16" s="33"/>
      <c r="N16" s="34">
        <f t="shared" si="0"/>
        <v>52.8</v>
      </c>
      <c r="P16" s="9"/>
    </row>
    <row r="17" spans="1:16" ht="17.100000000000001" customHeight="1" x14ac:dyDescent="0.2">
      <c r="A17" s="7">
        <v>5</v>
      </c>
      <c r="B17" s="15" t="s">
        <v>40</v>
      </c>
      <c r="C17" s="10" t="s">
        <v>26</v>
      </c>
      <c r="D17" s="15" t="s">
        <v>43</v>
      </c>
      <c r="E17" s="32"/>
      <c r="F17" s="32"/>
      <c r="G17" s="32">
        <v>30</v>
      </c>
      <c r="H17" s="32"/>
      <c r="I17" s="32"/>
      <c r="J17" s="32"/>
      <c r="K17" s="32">
        <v>30</v>
      </c>
      <c r="L17" s="32"/>
      <c r="M17" s="33"/>
      <c r="N17" s="34">
        <f t="shared" si="0"/>
        <v>60</v>
      </c>
      <c r="P17" s="9"/>
    </row>
    <row r="18" spans="1:16" ht="17.100000000000001" customHeight="1" x14ac:dyDescent="0.2">
      <c r="A18" s="7">
        <v>6</v>
      </c>
      <c r="B18" s="15" t="s">
        <v>44</v>
      </c>
      <c r="C18" s="31" t="s">
        <v>31</v>
      </c>
      <c r="D18" s="15" t="s">
        <v>42</v>
      </c>
      <c r="E18" s="32"/>
      <c r="F18" s="32"/>
      <c r="G18" s="32">
        <v>30</v>
      </c>
      <c r="H18" s="32"/>
      <c r="I18" s="32"/>
      <c r="J18" s="32"/>
      <c r="K18" s="32">
        <v>24.6</v>
      </c>
      <c r="L18" s="32"/>
      <c r="M18" s="33"/>
      <c r="N18" s="34">
        <f t="shared" si="0"/>
        <v>54.6</v>
      </c>
      <c r="P18" s="9"/>
    </row>
    <row r="19" spans="1:16" ht="17.100000000000001" customHeight="1" x14ac:dyDescent="0.2">
      <c r="A19" s="7">
        <v>7</v>
      </c>
      <c r="B19" s="15" t="s">
        <v>40</v>
      </c>
      <c r="C19" s="15" t="s">
        <v>21</v>
      </c>
      <c r="D19" s="15" t="s">
        <v>45</v>
      </c>
      <c r="E19" s="32"/>
      <c r="F19" s="32"/>
      <c r="G19" s="35">
        <v>4.3710000000000004</v>
      </c>
      <c r="H19" s="35"/>
      <c r="I19" s="35"/>
      <c r="J19" s="35"/>
      <c r="K19" s="16">
        <v>30</v>
      </c>
      <c r="L19" s="16"/>
      <c r="M19" s="18"/>
      <c r="N19" s="34">
        <f t="shared" si="0"/>
        <v>34.371000000000002</v>
      </c>
      <c r="P19" s="20"/>
    </row>
    <row r="20" spans="1:16" ht="17.100000000000001" customHeight="1" x14ac:dyDescent="0.2">
      <c r="A20" s="7">
        <v>8</v>
      </c>
      <c r="B20" s="15" t="s">
        <v>40</v>
      </c>
      <c r="C20" s="15" t="s">
        <v>22</v>
      </c>
      <c r="D20" s="15" t="s">
        <v>45</v>
      </c>
      <c r="E20" s="32"/>
      <c r="F20" s="32"/>
      <c r="G20" s="35">
        <v>6.8250000000000002</v>
      </c>
      <c r="H20" s="35"/>
      <c r="I20" s="35"/>
      <c r="J20" s="35"/>
      <c r="K20" s="16">
        <v>30</v>
      </c>
      <c r="L20" s="16"/>
      <c r="M20" s="18"/>
      <c r="N20" s="34">
        <f t="shared" si="0"/>
        <v>36.825000000000003</v>
      </c>
      <c r="P20" s="20"/>
    </row>
    <row r="21" spans="1:16" ht="17.100000000000001" customHeight="1" x14ac:dyDescent="0.2">
      <c r="A21" s="7">
        <v>9</v>
      </c>
      <c r="B21" s="15" t="s">
        <v>40</v>
      </c>
      <c r="C21" s="15" t="s">
        <v>23</v>
      </c>
      <c r="D21" s="15" t="s">
        <v>45</v>
      </c>
      <c r="E21" s="32"/>
      <c r="F21" s="32"/>
      <c r="G21" s="35">
        <v>3.6</v>
      </c>
      <c r="H21" s="35"/>
      <c r="I21" s="35"/>
      <c r="J21" s="35"/>
      <c r="K21" s="16">
        <v>30</v>
      </c>
      <c r="L21" s="16"/>
      <c r="M21" s="18"/>
      <c r="N21" s="34">
        <f t="shared" si="0"/>
        <v>33.6</v>
      </c>
      <c r="P21" s="20"/>
    </row>
    <row r="22" spans="1:16" ht="17.100000000000001" customHeight="1" thickBot="1" x14ac:dyDescent="0.25">
      <c r="A22" s="8">
        <v>10</v>
      </c>
      <c r="B22" s="36" t="s">
        <v>40</v>
      </c>
      <c r="C22" s="36" t="s">
        <v>24</v>
      </c>
      <c r="D22" s="36" t="s">
        <v>46</v>
      </c>
      <c r="E22" s="37"/>
      <c r="F22" s="37"/>
      <c r="G22" s="37">
        <v>18.071000000000002</v>
      </c>
      <c r="H22" s="37"/>
      <c r="I22" s="37"/>
      <c r="J22" s="37"/>
      <c r="K22" s="38">
        <v>30</v>
      </c>
      <c r="L22" s="38"/>
      <c r="M22" s="39"/>
      <c r="N22" s="40">
        <f t="shared" si="0"/>
        <v>48.070999999999998</v>
      </c>
      <c r="P22" s="20"/>
    </row>
    <row r="23" spans="1:16" ht="17.100000000000001" customHeight="1" x14ac:dyDescent="0.2">
      <c r="A23" s="6">
        <v>11</v>
      </c>
      <c r="B23" s="14" t="s">
        <v>40</v>
      </c>
      <c r="C23" s="14" t="s">
        <v>25</v>
      </c>
      <c r="D23" s="14" t="s">
        <v>45</v>
      </c>
      <c r="E23" s="43"/>
      <c r="F23" s="28"/>
      <c r="G23" s="28">
        <v>11.786</v>
      </c>
      <c r="H23" s="28"/>
      <c r="I23" s="28"/>
      <c r="J23" s="28"/>
      <c r="K23" s="43">
        <v>30</v>
      </c>
      <c r="L23" s="28"/>
      <c r="M23" s="29"/>
      <c r="N23" s="44">
        <f>SUM(E23:M23)</f>
        <v>41.786000000000001</v>
      </c>
      <c r="P23" s="20"/>
    </row>
    <row r="24" spans="1:16" ht="17.100000000000001" customHeight="1" x14ac:dyDescent="0.2">
      <c r="A24" s="7">
        <v>12</v>
      </c>
      <c r="B24" s="15" t="s">
        <v>40</v>
      </c>
      <c r="C24" s="15" t="s">
        <v>47</v>
      </c>
      <c r="D24" s="15" t="s">
        <v>45</v>
      </c>
      <c r="E24" s="32">
        <v>0</v>
      </c>
      <c r="F24" s="32"/>
      <c r="G24" s="32">
        <v>28.8</v>
      </c>
      <c r="H24" s="32"/>
      <c r="I24" s="32"/>
      <c r="J24" s="32"/>
      <c r="K24" s="32">
        <v>19.8</v>
      </c>
      <c r="L24" s="32"/>
      <c r="M24" s="33"/>
      <c r="N24" s="45">
        <f t="shared" ref="N24:N33" si="1">SUM(E24:M24)</f>
        <v>48.6</v>
      </c>
      <c r="P24" s="20"/>
    </row>
    <row r="25" spans="1:16" ht="17.100000000000001" customHeight="1" x14ac:dyDescent="0.2">
      <c r="A25" s="7">
        <v>13</v>
      </c>
      <c r="B25" s="15" t="s">
        <v>20</v>
      </c>
      <c r="C25" s="31" t="s">
        <v>48</v>
      </c>
      <c r="D25" s="15" t="s">
        <v>42</v>
      </c>
      <c r="E25" s="32"/>
      <c r="F25" s="32"/>
      <c r="G25" s="32">
        <f>3.6-3.6</f>
        <v>0</v>
      </c>
      <c r="H25" s="32"/>
      <c r="I25" s="32"/>
      <c r="J25" s="32"/>
      <c r="K25" s="32">
        <v>30</v>
      </c>
      <c r="L25" s="32"/>
      <c r="M25" s="33"/>
      <c r="N25" s="45">
        <f t="shared" si="1"/>
        <v>30</v>
      </c>
      <c r="P25" s="9"/>
    </row>
    <row r="26" spans="1:16" ht="17.100000000000001" customHeight="1" x14ac:dyDescent="0.2">
      <c r="A26" s="7">
        <v>14</v>
      </c>
      <c r="B26" s="31" t="s">
        <v>20</v>
      </c>
      <c r="C26" s="31" t="s">
        <v>49</v>
      </c>
      <c r="D26" s="31" t="s">
        <v>50</v>
      </c>
      <c r="E26" s="32"/>
      <c r="F26" s="32"/>
      <c r="G26" s="32">
        <v>30</v>
      </c>
      <c r="H26" s="32"/>
      <c r="I26" s="32"/>
      <c r="J26" s="32"/>
      <c r="K26" s="32">
        <v>10.050000000000001</v>
      </c>
      <c r="L26" s="32"/>
      <c r="M26" s="33"/>
      <c r="N26" s="45">
        <f t="shared" si="1"/>
        <v>40.049999999999997</v>
      </c>
      <c r="P26" s="9"/>
    </row>
    <row r="27" spans="1:16" ht="17.100000000000001" customHeight="1" x14ac:dyDescent="0.2">
      <c r="A27" s="7">
        <v>15</v>
      </c>
      <c r="B27" s="31" t="s">
        <v>20</v>
      </c>
      <c r="C27" s="31" t="s">
        <v>30</v>
      </c>
      <c r="D27" s="31" t="s">
        <v>50</v>
      </c>
      <c r="E27" s="32">
        <v>20</v>
      </c>
      <c r="F27" s="32"/>
      <c r="G27" s="32">
        <v>2.4</v>
      </c>
      <c r="H27" s="32"/>
      <c r="I27" s="32"/>
      <c r="J27" s="32"/>
      <c r="K27" s="32">
        <v>30</v>
      </c>
      <c r="L27" s="32"/>
      <c r="M27" s="33"/>
      <c r="N27" s="45">
        <f t="shared" si="1"/>
        <v>52.4</v>
      </c>
      <c r="P27" s="9"/>
    </row>
    <row r="28" spans="1:16" ht="17.100000000000001" customHeight="1" x14ac:dyDescent="0.2">
      <c r="A28" s="7">
        <v>16</v>
      </c>
      <c r="B28" s="31" t="s">
        <v>20</v>
      </c>
      <c r="C28" s="31" t="s">
        <v>33</v>
      </c>
      <c r="D28" s="31" t="s">
        <v>50</v>
      </c>
      <c r="E28" s="32">
        <v>8</v>
      </c>
      <c r="F28" s="32"/>
      <c r="G28" s="46">
        <v>6.7709999999999999</v>
      </c>
      <c r="H28" s="32"/>
      <c r="I28" s="32"/>
      <c r="J28" s="32"/>
      <c r="K28" s="32">
        <v>30</v>
      </c>
      <c r="L28" s="32"/>
      <c r="M28" s="33"/>
      <c r="N28" s="45">
        <f t="shared" si="1"/>
        <v>44.771000000000001</v>
      </c>
      <c r="P28" s="9"/>
    </row>
    <row r="29" spans="1:16" ht="17.100000000000001" customHeight="1" x14ac:dyDescent="0.2">
      <c r="A29" s="7">
        <v>17</v>
      </c>
      <c r="B29" s="31" t="s">
        <v>32</v>
      </c>
      <c r="C29" s="31" t="s">
        <v>34</v>
      </c>
      <c r="D29" s="31" t="s">
        <v>50</v>
      </c>
      <c r="E29" s="32">
        <v>20</v>
      </c>
      <c r="F29" s="32"/>
      <c r="G29" s="32">
        <v>8.1</v>
      </c>
      <c r="H29" s="32"/>
      <c r="I29" s="32"/>
      <c r="J29" s="32"/>
      <c r="K29" s="32">
        <v>30</v>
      </c>
      <c r="L29" s="32"/>
      <c r="M29" s="33"/>
      <c r="N29" s="45">
        <f t="shared" si="1"/>
        <v>58.1</v>
      </c>
      <c r="P29" s="9"/>
    </row>
    <row r="30" spans="1:16" ht="17.100000000000001" customHeight="1" x14ac:dyDescent="0.2">
      <c r="A30" s="7">
        <v>18</v>
      </c>
      <c r="B30" s="15" t="s">
        <v>51</v>
      </c>
      <c r="C30" s="15" t="s">
        <v>52</v>
      </c>
      <c r="D30" s="15" t="s">
        <v>45</v>
      </c>
      <c r="E30" s="32">
        <v>2</v>
      </c>
      <c r="F30" s="32"/>
      <c r="G30" s="32">
        <v>28.8</v>
      </c>
      <c r="H30" s="32"/>
      <c r="I30" s="32"/>
      <c r="J30" s="32"/>
      <c r="K30" s="32">
        <v>17.100000000000001</v>
      </c>
      <c r="L30" s="32"/>
      <c r="M30" s="33"/>
      <c r="N30" s="45">
        <f t="shared" si="1"/>
        <v>47.900000000000006</v>
      </c>
      <c r="P30" s="20"/>
    </row>
    <row r="31" spans="1:16" ht="17.100000000000001" customHeight="1" x14ac:dyDescent="0.2">
      <c r="A31" s="7">
        <v>19</v>
      </c>
      <c r="B31" s="15" t="s">
        <v>51</v>
      </c>
      <c r="C31" s="15" t="s">
        <v>53</v>
      </c>
      <c r="D31" s="15" t="s">
        <v>45</v>
      </c>
      <c r="E31" s="32"/>
      <c r="F31" s="32"/>
      <c r="G31" s="32">
        <v>7.2</v>
      </c>
      <c r="H31" s="32"/>
      <c r="I31" s="32"/>
      <c r="J31" s="32"/>
      <c r="K31" s="32">
        <v>30</v>
      </c>
      <c r="L31" s="32"/>
      <c r="M31" s="33"/>
      <c r="N31" s="45">
        <f t="shared" si="1"/>
        <v>37.200000000000003</v>
      </c>
      <c r="P31" s="20"/>
    </row>
    <row r="32" spans="1:16" ht="17.100000000000001" customHeight="1" x14ac:dyDescent="0.2">
      <c r="A32" s="7">
        <v>20</v>
      </c>
      <c r="B32" s="15" t="s">
        <v>51</v>
      </c>
      <c r="C32" s="15" t="s">
        <v>54</v>
      </c>
      <c r="D32" s="15" t="s">
        <v>45</v>
      </c>
      <c r="E32" s="32"/>
      <c r="F32" s="32"/>
      <c r="G32" s="32"/>
      <c r="H32" s="32"/>
      <c r="I32" s="32"/>
      <c r="J32" s="32"/>
      <c r="K32" s="32">
        <v>30</v>
      </c>
      <c r="L32" s="32"/>
      <c r="M32" s="33"/>
      <c r="N32" s="45">
        <f t="shared" si="1"/>
        <v>30</v>
      </c>
      <c r="P32" s="20"/>
    </row>
    <row r="33" spans="1:16" ht="17.100000000000001" customHeight="1" thickBot="1" x14ac:dyDescent="0.25">
      <c r="A33" s="8">
        <v>21</v>
      </c>
      <c r="B33" s="36" t="s">
        <v>55</v>
      </c>
      <c r="C33" s="36" t="s">
        <v>56</v>
      </c>
      <c r="D33" s="47" t="s">
        <v>57</v>
      </c>
      <c r="E33" s="37"/>
      <c r="F33" s="37">
        <v>2.33</v>
      </c>
      <c r="G33" s="37">
        <v>30</v>
      </c>
      <c r="H33" s="37"/>
      <c r="I33" s="37"/>
      <c r="J33" s="37"/>
      <c r="K33" s="37">
        <v>26.7</v>
      </c>
      <c r="L33" s="37">
        <v>12</v>
      </c>
      <c r="M33" s="48"/>
      <c r="N33" s="49">
        <f t="shared" si="1"/>
        <v>71.03</v>
      </c>
      <c r="P33" s="9"/>
    </row>
    <row r="34" spans="1:16" x14ac:dyDescent="0.2">
      <c r="A34" s="6">
        <v>22</v>
      </c>
      <c r="B34" s="14" t="s">
        <v>51</v>
      </c>
      <c r="C34" s="14" t="s">
        <v>35</v>
      </c>
      <c r="D34" s="14" t="s">
        <v>43</v>
      </c>
      <c r="E34" s="28"/>
      <c r="F34" s="28"/>
      <c r="G34" s="28">
        <v>30</v>
      </c>
      <c r="H34" s="28"/>
      <c r="I34" s="28"/>
      <c r="J34" s="28"/>
      <c r="K34" s="28">
        <v>6.6</v>
      </c>
      <c r="L34" s="28"/>
      <c r="M34" s="29"/>
      <c r="N34" s="30">
        <f>SUM(E34:M34)</f>
        <v>36.6</v>
      </c>
      <c r="P34" s="9"/>
    </row>
    <row r="35" spans="1:16" x14ac:dyDescent="0.2">
      <c r="A35" s="7">
        <v>23</v>
      </c>
      <c r="B35" s="15" t="s">
        <v>51</v>
      </c>
      <c r="C35" s="15" t="s">
        <v>58</v>
      </c>
      <c r="D35" s="15" t="s">
        <v>43</v>
      </c>
      <c r="E35" s="32"/>
      <c r="F35" s="32"/>
      <c r="G35" s="32">
        <v>30</v>
      </c>
      <c r="H35" s="32"/>
      <c r="I35" s="32"/>
      <c r="J35" s="32"/>
      <c r="K35" s="32">
        <v>21</v>
      </c>
      <c r="L35" s="32"/>
      <c r="M35" s="33"/>
      <c r="N35" s="34">
        <f t="shared" ref="N35:N42" si="2">SUM(E35:M35)</f>
        <v>51</v>
      </c>
      <c r="P35" s="9"/>
    </row>
    <row r="36" spans="1:16" x14ac:dyDescent="0.2">
      <c r="A36" s="7">
        <v>24</v>
      </c>
      <c r="B36" s="15" t="s">
        <v>51</v>
      </c>
      <c r="C36" s="15" t="s">
        <v>59</v>
      </c>
      <c r="D36" s="15" t="s">
        <v>43</v>
      </c>
      <c r="E36" s="32"/>
      <c r="F36" s="32"/>
      <c r="G36" s="32">
        <v>30</v>
      </c>
      <c r="H36" s="32"/>
      <c r="I36" s="32"/>
      <c r="J36" s="32"/>
      <c r="K36" s="32">
        <f>5.4-0.9</f>
        <v>4.5</v>
      </c>
      <c r="L36" s="32"/>
      <c r="M36" s="33"/>
      <c r="N36" s="34">
        <f t="shared" si="2"/>
        <v>34.5</v>
      </c>
      <c r="P36" s="9"/>
    </row>
    <row r="37" spans="1:16" x14ac:dyDescent="0.2">
      <c r="A37" s="7">
        <v>25</v>
      </c>
      <c r="B37" s="15" t="s">
        <v>55</v>
      </c>
      <c r="C37" s="15" t="s">
        <v>60</v>
      </c>
      <c r="D37" s="15" t="s">
        <v>43</v>
      </c>
      <c r="E37" s="32"/>
      <c r="F37" s="32"/>
      <c r="G37" s="32">
        <v>7.5</v>
      </c>
      <c r="H37" s="32"/>
      <c r="I37" s="32"/>
      <c r="J37" s="32"/>
      <c r="K37" s="32">
        <v>0</v>
      </c>
      <c r="L37" s="32"/>
      <c r="M37" s="33"/>
      <c r="N37" s="34">
        <f t="shared" si="2"/>
        <v>7.5</v>
      </c>
      <c r="O37" s="24" t="s">
        <v>84</v>
      </c>
      <c r="P37" s="9"/>
    </row>
    <row r="38" spans="1:16" x14ac:dyDescent="0.2">
      <c r="A38" s="7">
        <v>26</v>
      </c>
      <c r="B38" s="15" t="s">
        <v>61</v>
      </c>
      <c r="C38" s="15" t="s">
        <v>62</v>
      </c>
      <c r="D38" s="15" t="s">
        <v>43</v>
      </c>
      <c r="E38" s="32"/>
      <c r="F38" s="32"/>
      <c r="G38" s="32">
        <v>15</v>
      </c>
      <c r="H38" s="32"/>
      <c r="I38" s="32"/>
      <c r="J38" s="32"/>
      <c r="K38" s="32">
        <v>30</v>
      </c>
      <c r="L38" s="32"/>
      <c r="M38" s="33"/>
      <c r="N38" s="34">
        <f t="shared" si="2"/>
        <v>45</v>
      </c>
      <c r="P38" s="9"/>
    </row>
    <row r="39" spans="1:16" x14ac:dyDescent="0.2">
      <c r="A39" s="7">
        <v>27</v>
      </c>
      <c r="B39" s="15" t="s">
        <v>32</v>
      </c>
      <c r="C39" s="15" t="s">
        <v>36</v>
      </c>
      <c r="D39" s="15" t="s">
        <v>63</v>
      </c>
      <c r="E39" s="32"/>
      <c r="F39" s="32"/>
      <c r="G39" s="32">
        <v>30</v>
      </c>
      <c r="H39" s="32"/>
      <c r="I39" s="32"/>
      <c r="J39" s="32"/>
      <c r="K39" s="32">
        <v>30</v>
      </c>
      <c r="L39" s="32"/>
      <c r="M39" s="33"/>
      <c r="N39" s="34">
        <f t="shared" si="2"/>
        <v>60</v>
      </c>
      <c r="P39" s="9"/>
    </row>
    <row r="40" spans="1:16" x14ac:dyDescent="0.2">
      <c r="A40" s="7">
        <v>28</v>
      </c>
      <c r="B40" s="15" t="s">
        <v>32</v>
      </c>
      <c r="C40" s="15" t="s">
        <v>37</v>
      </c>
      <c r="D40" s="15" t="s">
        <v>63</v>
      </c>
      <c r="E40" s="32"/>
      <c r="F40" s="32"/>
      <c r="G40" s="32">
        <v>20.100000000000001</v>
      </c>
      <c r="H40" s="32"/>
      <c r="I40" s="32"/>
      <c r="J40" s="32"/>
      <c r="K40" s="32">
        <v>30</v>
      </c>
      <c r="L40" s="32"/>
      <c r="M40" s="33"/>
      <c r="N40" s="34">
        <f t="shared" si="2"/>
        <v>50.1</v>
      </c>
      <c r="P40" s="9"/>
    </row>
    <row r="41" spans="1:16" ht="18" customHeight="1" x14ac:dyDescent="0.2">
      <c r="A41" s="7">
        <v>29</v>
      </c>
      <c r="B41" s="15" t="s">
        <v>64</v>
      </c>
      <c r="C41" s="15" t="s">
        <v>65</v>
      </c>
      <c r="D41" s="15" t="s">
        <v>63</v>
      </c>
      <c r="E41" s="32"/>
      <c r="F41" s="32"/>
      <c r="G41" s="32">
        <v>30</v>
      </c>
      <c r="H41" s="32"/>
      <c r="I41" s="32"/>
      <c r="J41" s="32"/>
      <c r="K41" s="32">
        <v>5.4</v>
      </c>
      <c r="L41" s="32"/>
      <c r="M41" s="33"/>
      <c r="N41" s="34">
        <f t="shared" si="2"/>
        <v>35.4</v>
      </c>
      <c r="P41" s="9"/>
    </row>
    <row r="42" spans="1:16" x14ac:dyDescent="0.2">
      <c r="A42" s="7">
        <v>30</v>
      </c>
      <c r="B42" s="15" t="s">
        <v>64</v>
      </c>
      <c r="C42" s="15" t="s">
        <v>66</v>
      </c>
      <c r="D42" s="15" t="s">
        <v>63</v>
      </c>
      <c r="E42" s="32"/>
      <c r="F42" s="32"/>
      <c r="G42" s="32">
        <v>30</v>
      </c>
      <c r="H42" s="32"/>
      <c r="I42" s="32"/>
      <c r="J42" s="32"/>
      <c r="K42" s="32">
        <v>2.4</v>
      </c>
      <c r="L42" s="32"/>
      <c r="M42" s="33"/>
      <c r="N42" s="34">
        <f t="shared" si="2"/>
        <v>32.4</v>
      </c>
      <c r="P42" s="9"/>
    </row>
    <row r="43" spans="1:16" ht="12.75" thickBot="1" x14ac:dyDescent="0.25">
      <c r="A43" s="8">
        <v>31</v>
      </c>
      <c r="B43" s="36" t="s">
        <v>64</v>
      </c>
      <c r="C43" s="36" t="s">
        <v>67</v>
      </c>
      <c r="D43" s="36" t="s">
        <v>63</v>
      </c>
      <c r="E43" s="37"/>
      <c r="F43" s="37"/>
      <c r="G43" s="37">
        <f>30-0.825</f>
        <v>29.175000000000001</v>
      </c>
      <c r="H43" s="37"/>
      <c r="I43" s="37"/>
      <c r="J43" s="37"/>
      <c r="K43" s="37">
        <f>28.5-2.4</f>
        <v>26.1</v>
      </c>
      <c r="L43" s="37"/>
      <c r="M43" s="48"/>
      <c r="N43" s="40">
        <f>SUM(E43:M43)</f>
        <v>55.275000000000006</v>
      </c>
      <c r="P43" s="9"/>
    </row>
    <row r="44" spans="1:16" ht="15.95" customHeight="1" x14ac:dyDescent="0.2">
      <c r="A44" s="11">
        <v>32</v>
      </c>
      <c r="B44" s="14" t="s">
        <v>64</v>
      </c>
      <c r="C44" s="12" t="s">
        <v>80</v>
      </c>
      <c r="D44" s="14" t="s">
        <v>42</v>
      </c>
      <c r="E44" s="13">
        <v>16</v>
      </c>
      <c r="F44" s="13"/>
      <c r="G44" s="13">
        <v>9.9</v>
      </c>
      <c r="H44" s="13"/>
      <c r="I44" s="13"/>
      <c r="J44" s="13"/>
      <c r="K44" s="13">
        <v>13.65</v>
      </c>
      <c r="L44" s="13"/>
      <c r="M44" s="17"/>
      <c r="N44" s="21">
        <f>SUM(E44:M44)</f>
        <v>39.549999999999997</v>
      </c>
      <c r="O44" s="26"/>
      <c r="P44" s="19"/>
    </row>
    <row r="45" spans="1:16" ht="15.95" customHeight="1" x14ac:dyDescent="0.2">
      <c r="A45" s="7">
        <v>33</v>
      </c>
      <c r="B45" s="15" t="s">
        <v>64</v>
      </c>
      <c r="C45" s="10" t="s">
        <v>68</v>
      </c>
      <c r="D45" s="15" t="s">
        <v>42</v>
      </c>
      <c r="E45" s="16"/>
      <c r="F45" s="16"/>
      <c r="G45" s="16">
        <v>1.8</v>
      </c>
      <c r="H45" s="16"/>
      <c r="I45" s="16"/>
      <c r="J45" s="16"/>
      <c r="K45" s="16">
        <v>30</v>
      </c>
      <c r="L45" s="16"/>
      <c r="M45" s="18"/>
      <c r="N45" s="22">
        <f t="shared" ref="N45:N55" si="3">SUM(E45:M45)</f>
        <v>31.8</v>
      </c>
      <c r="O45" s="26"/>
      <c r="P45" s="20"/>
    </row>
    <row r="46" spans="1:16" ht="17.100000000000001" customHeight="1" x14ac:dyDescent="0.2">
      <c r="A46" s="7">
        <v>34</v>
      </c>
      <c r="B46" s="15" t="s">
        <v>64</v>
      </c>
      <c r="C46" s="15" t="s">
        <v>39</v>
      </c>
      <c r="D46" s="15" t="s">
        <v>43</v>
      </c>
      <c r="E46" s="32"/>
      <c r="F46" s="32"/>
      <c r="G46" s="32">
        <v>30</v>
      </c>
      <c r="H46" s="32"/>
      <c r="I46" s="32"/>
      <c r="J46" s="32"/>
      <c r="K46" s="32">
        <f>19.8-3.3</f>
        <v>16.5</v>
      </c>
      <c r="L46" s="32"/>
      <c r="M46" s="33">
        <v>8</v>
      </c>
      <c r="N46" s="22">
        <f t="shared" si="3"/>
        <v>54.5</v>
      </c>
      <c r="O46" s="26"/>
      <c r="P46" s="9"/>
    </row>
    <row r="47" spans="1:16" ht="17.100000000000001" customHeight="1" x14ac:dyDescent="0.2">
      <c r="A47" s="7">
        <v>35</v>
      </c>
      <c r="B47" s="15" t="s">
        <v>64</v>
      </c>
      <c r="C47" s="15" t="s">
        <v>69</v>
      </c>
      <c r="D47" s="15" t="s">
        <v>57</v>
      </c>
      <c r="E47" s="32"/>
      <c r="F47" s="32"/>
      <c r="G47" s="32">
        <v>0</v>
      </c>
      <c r="H47" s="32"/>
      <c r="I47" s="32"/>
      <c r="J47" s="32"/>
      <c r="K47" s="32">
        <f>1.2-0.6</f>
        <v>0.6</v>
      </c>
      <c r="L47" s="32"/>
      <c r="M47" s="33"/>
      <c r="N47" s="22">
        <f t="shared" si="3"/>
        <v>0.6</v>
      </c>
      <c r="O47" s="26" t="s">
        <v>84</v>
      </c>
      <c r="P47" s="9"/>
    </row>
    <row r="48" spans="1:16" ht="17.100000000000001" customHeight="1" x14ac:dyDescent="0.2">
      <c r="A48" s="7">
        <v>36</v>
      </c>
      <c r="B48" s="15" t="s">
        <v>64</v>
      </c>
      <c r="C48" s="15" t="s">
        <v>70</v>
      </c>
      <c r="D48" s="15" t="s">
        <v>57</v>
      </c>
      <c r="E48" s="32"/>
      <c r="F48" s="32"/>
      <c r="G48" s="32">
        <f>30-18</f>
        <v>12</v>
      </c>
      <c r="H48" s="32"/>
      <c r="I48" s="32"/>
      <c r="J48" s="32"/>
      <c r="K48" s="32">
        <v>3.6</v>
      </c>
      <c r="L48" s="32"/>
      <c r="M48" s="33"/>
      <c r="N48" s="22">
        <f t="shared" si="3"/>
        <v>15.6</v>
      </c>
      <c r="O48" s="26" t="s">
        <v>84</v>
      </c>
      <c r="P48" s="9"/>
    </row>
    <row r="49" spans="1:16" ht="17.100000000000001" customHeight="1" x14ac:dyDescent="0.2">
      <c r="A49" s="7">
        <v>37</v>
      </c>
      <c r="B49" s="15" t="s">
        <v>64</v>
      </c>
      <c r="C49" s="15" t="s">
        <v>71</v>
      </c>
      <c r="D49" s="15" t="s">
        <v>57</v>
      </c>
      <c r="E49" s="32"/>
      <c r="F49" s="32"/>
      <c r="G49" s="32">
        <v>30</v>
      </c>
      <c r="H49" s="32"/>
      <c r="I49" s="32"/>
      <c r="J49" s="32"/>
      <c r="K49" s="32">
        <v>0.9</v>
      </c>
      <c r="L49" s="32"/>
      <c r="M49" s="33"/>
      <c r="N49" s="22">
        <f t="shared" si="3"/>
        <v>30.9</v>
      </c>
      <c r="O49" s="26"/>
      <c r="P49" s="9"/>
    </row>
    <row r="50" spans="1:16" ht="17.100000000000001" customHeight="1" x14ac:dyDescent="0.2">
      <c r="A50" s="7">
        <v>38</v>
      </c>
      <c r="B50" s="15" t="s">
        <v>64</v>
      </c>
      <c r="C50" s="10" t="s">
        <v>72</v>
      </c>
      <c r="D50" s="15" t="s">
        <v>42</v>
      </c>
      <c r="E50" s="32"/>
      <c r="F50" s="32"/>
      <c r="G50" s="32">
        <v>30</v>
      </c>
      <c r="H50" s="32"/>
      <c r="I50" s="32"/>
      <c r="J50" s="32"/>
      <c r="K50" s="32">
        <v>9.3000000000000007</v>
      </c>
      <c r="L50" s="32"/>
      <c r="M50" s="33"/>
      <c r="N50" s="22">
        <f t="shared" si="3"/>
        <v>39.299999999999997</v>
      </c>
      <c r="O50" s="26"/>
      <c r="P50" s="9"/>
    </row>
    <row r="51" spans="1:16" ht="17.100000000000001" customHeight="1" x14ac:dyDescent="0.2">
      <c r="A51" s="7">
        <v>39</v>
      </c>
      <c r="B51" s="15" t="s">
        <v>64</v>
      </c>
      <c r="C51" s="31" t="s">
        <v>73</v>
      </c>
      <c r="D51" s="15" t="s">
        <v>74</v>
      </c>
      <c r="E51" s="32">
        <v>6</v>
      </c>
      <c r="F51" s="32"/>
      <c r="G51" s="32">
        <f>30-26.1</f>
        <v>3.8999999999999986</v>
      </c>
      <c r="H51" s="32"/>
      <c r="I51" s="32"/>
      <c r="J51" s="32"/>
      <c r="K51" s="16">
        <v>8.4</v>
      </c>
      <c r="L51" s="32"/>
      <c r="M51" s="33"/>
      <c r="N51" s="22">
        <f>SUM(E51:M51)</f>
        <v>18.299999999999997</v>
      </c>
      <c r="O51" s="26" t="s">
        <v>84</v>
      </c>
      <c r="P51" s="9"/>
    </row>
    <row r="52" spans="1:16" ht="17.100000000000001" customHeight="1" x14ac:dyDescent="0.2">
      <c r="A52" s="7">
        <v>40</v>
      </c>
      <c r="B52" s="15" t="s">
        <v>64</v>
      </c>
      <c r="C52" s="10" t="s">
        <v>75</v>
      </c>
      <c r="D52" s="15" t="s">
        <v>42</v>
      </c>
      <c r="E52" s="32"/>
      <c r="F52" s="32"/>
      <c r="G52" s="32"/>
      <c r="H52" s="32"/>
      <c r="I52" s="32"/>
      <c r="J52" s="32"/>
      <c r="K52" s="32">
        <v>30</v>
      </c>
      <c r="L52" s="32"/>
      <c r="M52" s="33"/>
      <c r="N52" s="22">
        <f t="shared" si="3"/>
        <v>30</v>
      </c>
      <c r="O52" s="26"/>
      <c r="P52" s="9"/>
    </row>
    <row r="53" spans="1:16" ht="17.100000000000001" customHeight="1" x14ac:dyDescent="0.2">
      <c r="A53" s="7">
        <v>41</v>
      </c>
      <c r="B53" s="15" t="s">
        <v>64</v>
      </c>
      <c r="C53" s="10" t="s">
        <v>38</v>
      </c>
      <c r="D53" s="15" t="s">
        <v>42</v>
      </c>
      <c r="E53" s="32"/>
      <c r="F53" s="32"/>
      <c r="G53" s="32"/>
      <c r="H53" s="32"/>
      <c r="I53" s="32"/>
      <c r="J53" s="32"/>
      <c r="K53" s="32">
        <v>0</v>
      </c>
      <c r="L53" s="32"/>
      <c r="M53" s="33"/>
      <c r="N53" s="22">
        <f t="shared" si="3"/>
        <v>0</v>
      </c>
      <c r="O53" s="26" t="s">
        <v>84</v>
      </c>
      <c r="P53" s="9"/>
    </row>
    <row r="54" spans="1:16" ht="17.100000000000001" customHeight="1" x14ac:dyDescent="0.2">
      <c r="A54" s="7">
        <v>42</v>
      </c>
      <c r="B54" s="15" t="s">
        <v>64</v>
      </c>
      <c r="C54" s="31" t="s">
        <v>76</v>
      </c>
      <c r="D54" s="31" t="s">
        <v>50</v>
      </c>
      <c r="E54" s="32"/>
      <c r="F54" s="32"/>
      <c r="G54" s="32">
        <v>30</v>
      </c>
      <c r="H54" s="32"/>
      <c r="I54" s="32"/>
      <c r="J54" s="32"/>
      <c r="K54" s="32">
        <v>4.8</v>
      </c>
      <c r="L54" s="32"/>
      <c r="M54" s="33"/>
      <c r="N54" s="22">
        <f t="shared" si="3"/>
        <v>34.799999999999997</v>
      </c>
      <c r="O54" s="26"/>
      <c r="P54" s="9"/>
    </row>
    <row r="55" spans="1:16" ht="17.100000000000001" customHeight="1" thickBot="1" x14ac:dyDescent="0.25">
      <c r="A55" s="8">
        <v>43</v>
      </c>
      <c r="B55" s="36" t="s">
        <v>77</v>
      </c>
      <c r="C55" s="50" t="s">
        <v>78</v>
      </c>
      <c r="D55" s="36" t="s">
        <v>74</v>
      </c>
      <c r="E55" s="37">
        <v>2</v>
      </c>
      <c r="F55" s="37"/>
      <c r="G55" s="37">
        <v>12.6</v>
      </c>
      <c r="H55" s="37"/>
      <c r="I55" s="37"/>
      <c r="J55" s="37"/>
      <c r="K55" s="37">
        <v>30</v>
      </c>
      <c r="L55" s="37"/>
      <c r="M55" s="48"/>
      <c r="N55" s="23">
        <f t="shared" si="3"/>
        <v>44.6</v>
      </c>
      <c r="O55" s="26"/>
      <c r="P55" s="9"/>
    </row>
    <row r="57" spans="1:16" x14ac:dyDescent="0.2">
      <c r="A57" s="9">
        <v>1</v>
      </c>
      <c r="B57" s="41" t="s">
        <v>40</v>
      </c>
      <c r="C57" s="42" t="s">
        <v>41</v>
      </c>
      <c r="D57" s="54" t="s">
        <v>82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</row>
    <row r="58" spans="1:16" x14ac:dyDescent="0.2">
      <c r="A58" s="9">
        <v>2</v>
      </c>
      <c r="B58" s="41" t="s">
        <v>40</v>
      </c>
      <c r="C58" s="42" t="s">
        <v>29</v>
      </c>
      <c r="D58" s="54" t="s">
        <v>83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</row>
    <row r="59" spans="1:16" x14ac:dyDescent="0.2">
      <c r="A59" s="9">
        <v>4</v>
      </c>
      <c r="B59" s="41" t="s">
        <v>40</v>
      </c>
      <c r="C59" s="42" t="s">
        <v>27</v>
      </c>
      <c r="D59" s="54" t="s">
        <v>85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1:16" x14ac:dyDescent="0.2">
      <c r="A60" s="9">
        <v>12</v>
      </c>
      <c r="B60" s="41" t="s">
        <v>40</v>
      </c>
      <c r="C60" s="41" t="s">
        <v>47</v>
      </c>
      <c r="D60" s="55" t="s">
        <v>86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</row>
    <row r="61" spans="1:16" x14ac:dyDescent="0.2">
      <c r="A61" s="9">
        <v>13</v>
      </c>
      <c r="B61" s="41" t="s">
        <v>20</v>
      </c>
      <c r="C61" s="42" t="s">
        <v>48</v>
      </c>
      <c r="D61" s="55" t="s">
        <v>87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</row>
    <row r="62" spans="1:16" x14ac:dyDescent="0.2">
      <c r="A62" s="9">
        <v>24</v>
      </c>
      <c r="B62" s="41" t="s">
        <v>51</v>
      </c>
      <c r="C62" s="41" t="s">
        <v>59</v>
      </c>
      <c r="D62" s="82" t="s">
        <v>88</v>
      </c>
      <c r="E62" s="82"/>
      <c r="F62" s="82"/>
      <c r="G62" s="82"/>
      <c r="H62" s="82"/>
      <c r="I62" s="82"/>
      <c r="J62" s="82"/>
      <c r="K62" s="82"/>
      <c r="L62" s="82"/>
      <c r="M62" s="82"/>
      <c r="N62" s="82"/>
    </row>
    <row r="63" spans="1:16" x14ac:dyDescent="0.2">
      <c r="A63" s="9">
        <v>25</v>
      </c>
      <c r="B63" s="41" t="s">
        <v>55</v>
      </c>
      <c r="C63" s="41" t="s">
        <v>60</v>
      </c>
      <c r="D63" s="82" t="s">
        <v>89</v>
      </c>
      <c r="E63" s="82"/>
      <c r="F63" s="82"/>
      <c r="G63" s="82"/>
      <c r="H63" s="82"/>
      <c r="I63" s="82"/>
      <c r="J63" s="82"/>
      <c r="K63" s="82"/>
      <c r="L63" s="82"/>
      <c r="M63" s="82"/>
      <c r="N63" s="82"/>
    </row>
    <row r="64" spans="1:16" x14ac:dyDescent="0.2">
      <c r="A64" s="9">
        <v>27</v>
      </c>
      <c r="B64" s="41" t="s">
        <v>32</v>
      </c>
      <c r="C64" s="41" t="s">
        <v>36</v>
      </c>
      <c r="D64" s="83" t="s">
        <v>90</v>
      </c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</row>
    <row r="65" spans="1:15" x14ac:dyDescent="0.2">
      <c r="A65" s="9">
        <v>31</v>
      </c>
      <c r="B65" s="41" t="s">
        <v>64</v>
      </c>
      <c r="C65" s="41" t="s">
        <v>67</v>
      </c>
      <c r="D65" s="84" t="s">
        <v>91</v>
      </c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</row>
    <row r="66" spans="1:15" x14ac:dyDescent="0.2">
      <c r="A66" s="9">
        <v>34</v>
      </c>
      <c r="B66" s="41" t="s">
        <v>64</v>
      </c>
      <c r="C66" s="41" t="s">
        <v>39</v>
      </c>
      <c r="D66" s="51" t="s">
        <v>92</v>
      </c>
    </row>
    <row r="67" spans="1:15" x14ac:dyDescent="0.2">
      <c r="A67" s="9">
        <v>35</v>
      </c>
      <c r="B67" s="41" t="s">
        <v>64</v>
      </c>
      <c r="C67" s="41" t="s">
        <v>69</v>
      </c>
      <c r="D67" s="51" t="s">
        <v>93</v>
      </c>
    </row>
    <row r="68" spans="1:15" x14ac:dyDescent="0.2">
      <c r="A68" s="9"/>
      <c r="B68" s="41"/>
      <c r="C68" s="41"/>
      <c r="D68" s="51" t="s">
        <v>94</v>
      </c>
    </row>
    <row r="69" spans="1:15" x14ac:dyDescent="0.2">
      <c r="A69" s="9">
        <v>36</v>
      </c>
      <c r="B69" s="41" t="s">
        <v>64</v>
      </c>
      <c r="C69" s="41" t="s">
        <v>70</v>
      </c>
      <c r="D69" s="51" t="s">
        <v>95</v>
      </c>
    </row>
    <row r="70" spans="1:15" x14ac:dyDescent="0.2">
      <c r="A70" s="9">
        <v>39</v>
      </c>
      <c r="B70" s="41" t="s">
        <v>64</v>
      </c>
      <c r="C70" s="42" t="s">
        <v>73</v>
      </c>
      <c r="D70" s="51" t="s">
        <v>96</v>
      </c>
    </row>
    <row r="71" spans="1:15" x14ac:dyDescent="0.2">
      <c r="A71" s="9">
        <v>41</v>
      </c>
      <c r="B71" s="41" t="s">
        <v>64</v>
      </c>
      <c r="C71" s="52" t="s">
        <v>38</v>
      </c>
      <c r="D71" s="53" t="s">
        <v>97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</row>
  </sheetData>
  <mergeCells count="34">
    <mergeCell ref="H6:N6"/>
    <mergeCell ref="N10:N12"/>
    <mergeCell ref="L10:L12"/>
    <mergeCell ref="A6:C6"/>
    <mergeCell ref="D6:G6"/>
    <mergeCell ref="A8:M8"/>
    <mergeCell ref="A10:A12"/>
    <mergeCell ref="B10:B12"/>
    <mergeCell ref="C10:C12"/>
    <mergeCell ref="D10:D12"/>
    <mergeCell ref="E10:E12"/>
    <mergeCell ref="F10:F12"/>
    <mergeCell ref="M10:M12"/>
    <mergeCell ref="G10:G12"/>
    <mergeCell ref="H10:H12"/>
    <mergeCell ref="I10:I12"/>
    <mergeCell ref="J10:J12"/>
    <mergeCell ref="K10:K12"/>
    <mergeCell ref="A1:M1"/>
    <mergeCell ref="A2:M2"/>
    <mergeCell ref="A3:M3"/>
    <mergeCell ref="A5:C5"/>
    <mergeCell ref="D5:G5"/>
    <mergeCell ref="H5:N5"/>
    <mergeCell ref="D71:N71"/>
    <mergeCell ref="D57:N57"/>
    <mergeCell ref="D58:N58"/>
    <mergeCell ref="D59:N59"/>
    <mergeCell ref="D60:N60"/>
    <mergeCell ref="D61:N61"/>
    <mergeCell ref="D63:N63"/>
    <mergeCell ref="D62:N62"/>
    <mergeCell ref="D64:O64"/>
    <mergeCell ref="D65:O6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2021-01-27T14:16:02Z</dcterms:modified>
</cp:coreProperties>
</file>